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7628"/>
  <workbookPr defaultThemeVersion="202300"/>
  <mc:AlternateContent xmlns:mc="http://schemas.openxmlformats.org/markup-compatibility/2006">
    <mc:Choice Requires="x15">
      <x15ac:absPath xmlns:x15ac="http://schemas.microsoft.com/office/spreadsheetml/2010/11/ac" url="Y:\Agriculture\Farm Improvement Programme\2025-26\1 Documents Forms\"/>
    </mc:Choice>
  </mc:AlternateContent>
  <xr:revisionPtr revIDLastSave="0" documentId="13_ncr:1_{360A7EA9-50FD-4395-B148-CF44694E6AB5}" xr6:coauthVersionLast="47" xr6:coauthVersionMax="47" xr10:uidLastSave="{00000000-0000-0000-0000-000000000000}"/>
  <workbookProtection workbookAlgorithmName="SHA-512" workbookHashValue="mYYc50T8UZpOD997x8TiXAHn2a8GGzDjIvy+lPaZu6VYH2QlM1PtPhYEVO8JZZnlDMpoCPqDQlKDWz7jWqYweA==" workbookSaltValue="g27xmhhhxqwMRyfAdbyJ0A==" workbookSpinCount="100000" lockStructure="1"/>
  <bookViews>
    <workbookView xWindow="-120" yWindow="-120" windowWidth="29040" windowHeight="15840" xr2:uid="{B169F062-32CB-42AA-9ECF-080C4E08A41C}"/>
  </bookViews>
  <sheets>
    <sheet name="Budget Spreadsheet" sheetId="1" r:id="rId1"/>
    <sheet name="Categories" sheetId="3" state="hidden" r:id="rId2"/>
    <sheet name="Expenditure" sheetId="2" state="hidden" r:id="rId3"/>
  </sheets>
  <definedNames>
    <definedName name="Breeding">Expenditure!$D$3:$D$5</definedName>
    <definedName name="Capital_expenditure">Expenditure!$D$6:$D$7</definedName>
    <definedName name="Category">Categories!$B$2:$B$16</definedName>
    <definedName name="Certification">Expenditure!$D$8:$D$10</definedName>
    <definedName name="Consultancy">Expenditure!$D$11:$D$12</definedName>
    <definedName name="Consumables">Expenditure!$D$13:$D$15</definedName>
    <definedName name="Equipment">Expenditure!$D$16:$D$17</definedName>
    <definedName name="Farmer_research">Expenditure!$D$18:$D$19</definedName>
    <definedName name="Fencing">Expenditure!$D$20:$D$23</definedName>
    <definedName name="Labour">Expenditure!$D$24:$D$27</definedName>
    <definedName name="Monitoring">Expenditure!$D$28:$D$31</definedName>
    <definedName name="New_Farm">Expenditure!$D$32</definedName>
    <definedName name="Other">Expenditure!$D$43</definedName>
    <definedName name="Plants">Expenditure!$D$33:$D$34</definedName>
    <definedName name="Seed">Expenditure!$D$35:$D$37</definedName>
    <definedName name="Testing">Expenditure!$D$38:$D$42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H12" i="1" l="1"/>
  <c r="G29" i="1"/>
  <c r="H29" i="1" s="1"/>
  <c r="G28" i="1"/>
  <c r="H28" i="1" s="1"/>
  <c r="G27" i="1"/>
  <c r="H27" i="1" s="1"/>
  <c r="G26" i="1"/>
  <c r="H26" i="1" s="1"/>
  <c r="G25" i="1"/>
  <c r="H25" i="1" s="1"/>
  <c r="G24" i="1"/>
  <c r="H24" i="1" s="1"/>
  <c r="G23" i="1"/>
  <c r="H23" i="1" s="1"/>
  <c r="G22" i="1"/>
  <c r="G21" i="1"/>
  <c r="H21" i="1" s="1"/>
  <c r="G19" i="1"/>
  <c r="H19" i="1" s="1"/>
  <c r="G18" i="1"/>
  <c r="H18" i="1" s="1"/>
  <c r="G17" i="1"/>
  <c r="G16" i="1"/>
  <c r="H16" i="1" s="1"/>
  <c r="G15" i="1"/>
  <c r="H15" i="1" s="1"/>
  <c r="G14" i="1"/>
  <c r="H14" i="1" s="1"/>
  <c r="G20" i="1"/>
  <c r="G46" i="1"/>
  <c r="G45" i="1"/>
  <c r="G44" i="1"/>
  <c r="G43" i="1"/>
  <c r="G42" i="1"/>
  <c r="G41" i="1"/>
  <c r="G40" i="1"/>
  <c r="G39" i="1"/>
  <c r="G38" i="1"/>
  <c r="H46" i="1"/>
  <c r="H45" i="1"/>
  <c r="H44" i="1"/>
  <c r="H43" i="1"/>
  <c r="H42" i="1"/>
  <c r="H40" i="1"/>
  <c r="F46" i="1"/>
  <c r="F45" i="1"/>
  <c r="F44" i="1"/>
  <c r="F43" i="1"/>
  <c r="F29" i="1"/>
  <c r="F28" i="1"/>
  <c r="F27" i="1"/>
  <c r="F26" i="1"/>
  <c r="F25" i="1"/>
  <c r="F24" i="1"/>
  <c r="F23" i="1"/>
  <c r="F22" i="1"/>
  <c r="F21" i="1"/>
  <c r="F20" i="1"/>
  <c r="F19" i="1"/>
  <c r="F42" i="1"/>
  <c r="F41" i="1"/>
  <c r="F40" i="1"/>
  <c r="B2" i="3" a="1"/>
  <c r="B2" i="3" s="1"/>
  <c r="F18" i="1"/>
  <c r="F39" i="1"/>
  <c r="F38" i="1"/>
  <c r="F17" i="1"/>
  <c r="F16" i="1"/>
  <c r="F15" i="1"/>
  <c r="F14" i="1"/>
  <c r="H36" i="1" l="1"/>
  <c r="H22" i="1"/>
  <c r="H17" i="1"/>
  <c r="H20" i="1"/>
  <c r="H11" i="1"/>
  <c r="H33" i="1" l="1"/>
  <c r="H34" i="1" s="1"/>
  <c r="H41" i="1"/>
  <c r="H39" i="1" l="1"/>
  <c r="H38" i="1"/>
</calcChain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<sst xmlns="http://schemas.openxmlformats.org/spreadsheetml/2006/main" count="165" uniqueCount="125">
  <si>
    <t>Category</t>
  </si>
  <si>
    <t>Expenditure</t>
  </si>
  <si>
    <t>REQUESTED FUNDING</t>
  </si>
  <si>
    <t>Units</t>
  </si>
  <si>
    <t>Number</t>
  </si>
  <si>
    <t>Unit cost (£)</t>
  </si>
  <si>
    <t>TOTAL (£)</t>
  </si>
  <si>
    <t xml:space="preserve">Fencing </t>
  </si>
  <si>
    <t>MATCHED FUNDING</t>
  </si>
  <si>
    <t>Equipment</t>
  </si>
  <si>
    <t>MATCH (£)</t>
  </si>
  <si>
    <t>FARM IMPROVEMENT PROGRAMME 2025 - 2026</t>
  </si>
  <si>
    <t>INSERT ANY ADDITIONAL ROWS ABOVE</t>
  </si>
  <si>
    <t>Rate</t>
  </si>
  <si>
    <t>Notes</t>
  </si>
  <si>
    <t xml:space="preserve">Breeding </t>
  </si>
  <si>
    <t xml:space="preserve">AI semen and embyos of approved breeds and species </t>
  </si>
  <si>
    <t xml:space="preserve">AI / ET training and technicians </t>
  </si>
  <si>
    <t xml:space="preserve">Live animal genetics and fertilized eggs </t>
  </si>
  <si>
    <t xml:space="preserve">Existing building, infrastructure and equipment repairs </t>
  </si>
  <si>
    <t xml:space="preserve">New buildings, infrastructure and equipment </t>
  </si>
  <si>
    <t>Certification</t>
  </si>
  <si>
    <t>Certification and audit fees (e.g. RWS, organic)</t>
  </si>
  <si>
    <t xml:space="preserve">Consultancy </t>
  </si>
  <si>
    <t xml:space="preserve">Approved consultancy fees </t>
  </si>
  <si>
    <t xml:space="preserve">Approved technician fees </t>
  </si>
  <si>
    <t xml:space="preserve">Consumables </t>
  </si>
  <si>
    <t xml:space="preserve">Agricultural chemicals (incl. lime, fertilizer, pesticides, etc.) </t>
  </si>
  <si>
    <t xml:space="preserve">Erosion control materials </t>
  </si>
  <si>
    <t xml:space="preserve">Fuel </t>
  </si>
  <si>
    <t>Equipment - hire</t>
  </si>
  <si>
    <t>Equipment - own</t>
  </si>
  <si>
    <t>Must be budgeted at max. £20 / hour</t>
  </si>
  <si>
    <t>Labour - own or temporary</t>
  </si>
  <si>
    <t xml:space="preserve">Materials, equipment and consumables </t>
  </si>
  <si>
    <t>Clearing fence lines</t>
  </si>
  <si>
    <t xml:space="preserve">Gates for new and existing fences </t>
  </si>
  <si>
    <t>Existing - repair and/or replacement (incl. boundaries)</t>
  </si>
  <si>
    <t>Fencing materials may be budgeted using the standard overall rate of £XX/m</t>
  </si>
  <si>
    <t xml:space="preserve">New - all materials </t>
  </si>
  <si>
    <t xml:space="preserve">Labour </t>
  </si>
  <si>
    <t xml:space="preserve">Contractor hire </t>
  </si>
  <si>
    <t xml:space="preserve">Own or direct family member </t>
  </si>
  <si>
    <t>Temporary employee - labour</t>
  </si>
  <si>
    <t>May not exceed 25% of total request</t>
  </si>
  <si>
    <t>Temporary employee - accommodation</t>
  </si>
  <si>
    <t>Monitoring</t>
  </si>
  <si>
    <t xml:space="preserve">Data collection and management software </t>
  </si>
  <si>
    <t xml:space="preserve">Environmental (e.g. weather stations, soil moisture probes) </t>
  </si>
  <si>
    <t xml:space="preserve">External data services (e.g.Sheep Genetics) </t>
  </si>
  <si>
    <t xml:space="preserve">Livestock (e.g. Eids, barcode readers, weigh heads) </t>
  </si>
  <si>
    <t xml:space="preserve">All expenses </t>
  </si>
  <si>
    <t xml:space="preserve">Plants </t>
  </si>
  <si>
    <t xml:space="preserve">Live - native </t>
  </si>
  <si>
    <t xml:space="preserve">Live - non native trees and shrubs </t>
  </si>
  <si>
    <t xml:space="preserve">Seed </t>
  </si>
  <si>
    <t xml:space="preserve">Approved non native species </t>
  </si>
  <si>
    <t xml:space="preserve">Native plants </t>
  </si>
  <si>
    <t xml:space="preserve">Pasture and forage cropping </t>
  </si>
  <si>
    <t xml:space="preserve">Testing </t>
  </si>
  <si>
    <t xml:space="preserve">Blood and animal tissue </t>
  </si>
  <si>
    <t xml:space="preserve">Faecal egg counts (FEC) </t>
  </si>
  <si>
    <t xml:space="preserve">Forage and feed quality </t>
  </si>
  <si>
    <t xml:space="preserve">Mid side samples (wool) </t>
  </si>
  <si>
    <t xml:space="preserve">Soil quality </t>
  </si>
  <si>
    <t>Other</t>
  </si>
  <si>
    <t>Other approved costs</t>
  </si>
  <si>
    <t>Approval must be noted in letter of support</t>
  </si>
  <si>
    <t xml:space="preserve">Abbreviated </t>
  </si>
  <si>
    <t>AI / ET</t>
  </si>
  <si>
    <t>Agricultural chemicals</t>
  </si>
  <si>
    <t>Erosion control</t>
  </si>
  <si>
    <t>Fuel</t>
  </si>
  <si>
    <t>Labour - own</t>
  </si>
  <si>
    <t>Live genetics</t>
  </si>
  <si>
    <t>Existing infrastructure</t>
  </si>
  <si>
    <t>New infrastructure</t>
  </si>
  <si>
    <t>Consultant fees</t>
  </si>
  <si>
    <t>Technician fees</t>
  </si>
  <si>
    <t>Equip. Hire</t>
  </si>
  <si>
    <t>Equip. Own</t>
  </si>
  <si>
    <t>FLR - labour</t>
  </si>
  <si>
    <t>FLR - materials</t>
  </si>
  <si>
    <t>Fence - clearing</t>
  </si>
  <si>
    <t>Fence - gates</t>
  </si>
  <si>
    <t>Fence - repair</t>
  </si>
  <si>
    <t>Fence - new</t>
  </si>
  <si>
    <t>Contractor</t>
  </si>
  <si>
    <t>Labour - temp</t>
  </si>
  <si>
    <t>Labour - accom.</t>
  </si>
  <si>
    <t>Environmental</t>
  </si>
  <si>
    <t>Software</t>
  </si>
  <si>
    <t>Data services</t>
  </si>
  <si>
    <t>Livestock</t>
  </si>
  <si>
    <t>All expenses</t>
  </si>
  <si>
    <t>Live - native</t>
  </si>
  <si>
    <t>Live - non native</t>
  </si>
  <si>
    <t>Seed - non native</t>
  </si>
  <si>
    <t>Seed - native</t>
  </si>
  <si>
    <t>Testing - soil</t>
  </si>
  <si>
    <t>Seed - forage/crops</t>
  </si>
  <si>
    <t>Testing - animal</t>
  </si>
  <si>
    <t>Testing - FEC</t>
  </si>
  <si>
    <t>Testing - feed</t>
  </si>
  <si>
    <t>Testing - wool</t>
  </si>
  <si>
    <t xml:space="preserve">Capital_expenditure </t>
  </si>
  <si>
    <t>Farmer_research</t>
  </si>
  <si>
    <t>New_Farm</t>
  </si>
  <si>
    <t>Allowable</t>
  </si>
  <si>
    <t>May not exceed 10 % of total request or 25 % of match; Must be budgeted at max. £15 / hour</t>
  </si>
  <si>
    <t>May not exceed 10 % of total request or 25 % of match; Must be budgeted at max. £20 / hour</t>
  </si>
  <si>
    <t>Class</t>
  </si>
  <si>
    <t>Cert. - RWS</t>
  </si>
  <si>
    <t>Cert. - Organic</t>
  </si>
  <si>
    <t>Cert. - Other</t>
  </si>
  <si>
    <t>RATE (%)</t>
  </si>
  <si>
    <t>TOTAL PROJECT COST</t>
  </si>
  <si>
    <t>TOTAL FIP REQUEST</t>
  </si>
  <si>
    <t>CASH MATCH REQUIRED</t>
  </si>
  <si>
    <t>TOTAL REQUIREMENT</t>
  </si>
  <si>
    <t>IN-KIND MATCH PROVIDED</t>
  </si>
  <si>
    <t>TOTAL IN-KIND</t>
  </si>
  <si>
    <t>Farm name</t>
  </si>
  <si>
    <t>Enter here</t>
  </si>
  <si>
    <t>BUDGET SPREADSHEET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</si>
</sst>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64" formatCode="&quot;£&quot;#,##0.00"/>
  </numFmts>
  <fonts count="5" x14ac:knownFonts="1">
    <font>
      <sz val="11"/>
      <color theme="1"/>
      <name val="Aptos Narrow"/>
      <family val="2"/>
      <scheme val="minor"/>
    </font>
    <font>
      <b/>
      <sz val="11"/>
      <color theme="1"/>
      <name val="Aptos Narrow"/>
      <family val="2"/>
      <scheme val="minor"/>
    </font>
    <font>
      <b/>
      <sz val="14"/>
      <color theme="1"/>
      <name val="Aptos Narrow"/>
      <family val="2"/>
      <scheme val="minor"/>
    </font>
    <font>
      <i/>
      <sz val="11"/>
      <color theme="1"/>
      <name val="Aptos Narrow"/>
      <family val="2"/>
      <scheme val="minor"/>
    </font>
    <font>
      <b/>
      <i/>
      <sz val="14"/>
      <color theme="1"/>
      <name val="Aptos Narrow"/>
      <family val="2"/>
      <scheme val="minor"/>
    </font>
  </fonts>
  <fills count="6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  <fill>
      <patternFill patternType="solid">
        <fgColor theme="5" tint="0.79998168889431442"/>
        <bgColor indexed="64"/>
      </patternFill>
    </fill>
    <fill>
      <patternFill patternType="solid">
        <fgColor theme="9" tint="0.79998168889431442"/>
        <bgColor indexed="64"/>
      </patternFill>
    </fill>
  </fills>
  <borders count="11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/>
      <bottom/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</borders>
  <cellStyleXfs count="1">
    <xf numFmtId="0" fontId="0" fillId="0" borderId="0"/>
  </cellStyleXfs>
  <cellXfs count="47">
    <xf numFmtId="0" fontId="0" fillId="0" borderId="0" xfId="0"/>
    <xf numFmtId="0" fontId="0" fillId="2" borderId="0" xfId="0" applyFill="1"/>
    <xf numFmtId="0" fontId="1" fillId="0" borderId="0" xfId="0" applyFont="1"/>
    <xf numFmtId="0" fontId="0" fillId="3" borderId="1" xfId="0" applyFill="1" applyBorder="1"/>
    <xf numFmtId="0" fontId="3" fillId="3" borderId="1" xfId="0" applyFont="1" applyFill="1" applyBorder="1"/>
    <xf numFmtId="0" fontId="1" fillId="3" borderId="5" xfId="0" applyFont="1" applyFill="1" applyBorder="1" applyAlignment="1">
      <alignment horizontal="center"/>
    </xf>
    <xf numFmtId="9" fontId="0" fillId="0" borderId="0" xfId="0" applyNumberFormat="1"/>
    <xf numFmtId="164" fontId="0" fillId="3" borderId="1" xfId="0" applyNumberFormat="1" applyFill="1" applyBorder="1"/>
    <xf numFmtId="0" fontId="0" fillId="3" borderId="1" xfId="0" applyFill="1" applyBorder="1" applyAlignment="1">
      <alignment horizontal="center"/>
    </xf>
    <xf numFmtId="164" fontId="0" fillId="3" borderId="1" xfId="0" applyNumberFormat="1" applyFill="1" applyBorder="1" applyAlignment="1">
      <alignment horizontal="center"/>
    </xf>
    <xf numFmtId="0" fontId="1" fillId="4" borderId="2" xfId="0" applyFont="1" applyFill="1" applyBorder="1"/>
    <xf numFmtId="0" fontId="0" fillId="4" borderId="3" xfId="0" applyFill="1" applyBorder="1"/>
    <xf numFmtId="0" fontId="1" fillId="4" borderId="3" xfId="0" applyFont="1" applyFill="1" applyBorder="1" applyAlignment="1">
      <alignment horizontal="right"/>
    </xf>
    <xf numFmtId="0" fontId="1" fillId="3" borderId="5" xfId="0" applyFont="1" applyFill="1" applyBorder="1"/>
    <xf numFmtId="0" fontId="0" fillId="4" borderId="0" xfId="0" applyFill="1"/>
    <xf numFmtId="0" fontId="1" fillId="4" borderId="6" xfId="0" applyFont="1" applyFill="1" applyBorder="1"/>
    <xf numFmtId="164" fontId="1" fillId="4" borderId="7" xfId="0" applyNumberFormat="1" applyFont="1" applyFill="1" applyBorder="1"/>
    <xf numFmtId="0" fontId="1" fillId="4" borderId="8" xfId="0" applyFont="1" applyFill="1" applyBorder="1"/>
    <xf numFmtId="0" fontId="0" fillId="4" borderId="9" xfId="0" applyFill="1" applyBorder="1"/>
    <xf numFmtId="0" fontId="1" fillId="4" borderId="9" xfId="0" applyFont="1" applyFill="1" applyBorder="1" applyAlignment="1">
      <alignment horizontal="right"/>
    </xf>
    <xf numFmtId="164" fontId="1" fillId="4" borderId="10" xfId="0" applyNumberFormat="1" applyFont="1" applyFill="1" applyBorder="1"/>
    <xf numFmtId="0" fontId="0" fillId="4" borderId="4" xfId="0" applyFill="1" applyBorder="1"/>
    <xf numFmtId="164" fontId="1" fillId="4" borderId="4" xfId="0" applyNumberFormat="1" applyFont="1" applyFill="1" applyBorder="1"/>
    <xf numFmtId="0" fontId="1" fillId="5" borderId="2" xfId="0" applyFont="1" applyFill="1" applyBorder="1"/>
    <xf numFmtId="0" fontId="0" fillId="5" borderId="3" xfId="0" applyFill="1" applyBorder="1"/>
    <xf numFmtId="0" fontId="0" fillId="5" borderId="4" xfId="0" applyFill="1" applyBorder="1"/>
    <xf numFmtId="0" fontId="1" fillId="5" borderId="6" xfId="0" applyFont="1" applyFill="1" applyBorder="1"/>
    <xf numFmtId="0" fontId="0" fillId="5" borderId="0" xfId="0" applyFill="1"/>
    <xf numFmtId="164" fontId="1" fillId="5" borderId="7" xfId="0" applyNumberFormat="1" applyFont="1" applyFill="1" applyBorder="1"/>
    <xf numFmtId="0" fontId="1" fillId="5" borderId="8" xfId="0" applyFont="1" applyFill="1" applyBorder="1"/>
    <xf numFmtId="0" fontId="0" fillId="5" borderId="9" xfId="0" applyFill="1" applyBorder="1"/>
    <xf numFmtId="164" fontId="1" fillId="5" borderId="10" xfId="0" applyNumberFormat="1" applyFont="1" applyFill="1" applyBorder="1"/>
    <xf numFmtId="9" fontId="0" fillId="3" borderId="1" xfId="0" applyNumberFormat="1" applyFill="1" applyBorder="1"/>
    <xf numFmtId="0" fontId="0" fillId="0" borderId="1" xfId="0" applyBorder="1" applyProtection="1">
      <protection locked="0"/>
    </xf>
    <xf numFmtId="164" fontId="0" fillId="0" borderId="1" xfId="0" applyNumberFormat="1" applyBorder="1" applyProtection="1">
      <protection locked="0"/>
    </xf>
    <xf numFmtId="0" fontId="2" fillId="2" borderId="3" xfId="0" applyFont="1" applyFill="1" applyBorder="1"/>
    <xf numFmtId="0" fontId="2" fillId="2" borderId="4" xfId="0" applyFont="1" applyFill="1" applyBorder="1"/>
    <xf numFmtId="0" fontId="2" fillId="2" borderId="0" xfId="0" applyFont="1" applyFill="1" applyAlignment="1">
      <alignment horizontal="center"/>
    </xf>
    <xf numFmtId="0" fontId="2" fillId="2" borderId="0" xfId="0" applyFont="1" applyFill="1"/>
    <xf numFmtId="0" fontId="4" fillId="2" borderId="2" xfId="0" applyFont="1" applyFill="1" applyBorder="1" applyProtection="1">
      <protection locked="0"/>
    </xf>
    <xf numFmtId="0" fontId="1" fillId="2" borderId="0" xfId="0" applyFont="1" applyFill="1"/>
    <xf numFmtId="0" fontId="1" fillId="2" borderId="0" xfId="0" applyFont="1" applyFill="1" applyAlignment="1">
      <alignment horizontal="right"/>
    </xf>
    <xf numFmtId="164" fontId="1" fillId="2" borderId="0" xfId="0" applyNumberFormat="1" applyFont="1" applyFill="1"/>
    <xf numFmtId="0" fontId="1" fillId="4" borderId="0" xfId="0" applyFont="1" applyFill="1" applyAlignment="1">
      <alignment horizontal="right"/>
    </xf>
    <xf numFmtId="0" fontId="2" fillId="2" borderId="0" xfId="0" applyFont="1" applyFill="1" applyAlignment="1">
      <alignment horizontal="center"/>
    </xf>
    <xf numFmtId="0" fontId="1" fillId="5" borderId="9" xfId="0" applyFont="1" applyFill="1" applyBorder="1" applyAlignment="1">
      <alignment horizontal="right"/>
    </xf>
    <xf numFmtId="0" fontId="1" fillId="5" borderId="0" xfId="0" applyFont="1" applyFill="1" applyAlignment="1">
      <alignment horizontal="right"/>
    </xf>
  </cellXfs>
  <cellStyles count="1">
    <cellStyle name="Normal" xfId="0" builtinId="0"/>
  </cellStyles>
  <dxfs count="2">
    <dxf>
      <font>
        <color theme="9" tint="-0.499984740745262"/>
      </font>
      <fill>
        <patternFill>
          <bgColor theme="6" tint="0.79998168889431442"/>
        </patternFill>
      </fill>
    </dxf>
    <dxf>
      <font>
        <b/>
        <i val="0"/>
        <color rgb="FFC00000"/>
      </font>
      <fill>
        <patternFill>
          <bgColor theme="8" tint="0.79998168889431442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alcChain" Target="calcChain.xml"/><Relationship Id="rId3" Type="http://schemas.openxmlformats.org/officeDocument/2006/relationships/worksheet" Target="worksheets/sheet3.xml"/><Relationship Id="rId7" Type="http://schemas.openxmlformats.org/officeDocument/2006/relationships/sheetMetadata" Target="metadata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drawings/_rels/drawing1.xml.rels><?xml version="1.0" encoding="UTF-8" standalone="yes"?>
<Relationships xmlns="http://schemas.openxmlformats.org/package/2006/relationships"><Relationship Id="rId2" Type="http://schemas.openxmlformats.org/officeDocument/2006/relationships/image" Target="../media/image1.png"/><Relationship Id="rId1" Type="http://schemas.openxmlformats.org/officeDocument/2006/relationships/hyperlink" Target="https://www.falklands.gov.fk/agriculture/" TargetMode="Externa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1</xdr:colOff>
      <xdr:row>0</xdr:row>
      <xdr:rowOff>1</xdr:rowOff>
    </xdr:from>
    <xdr:to>
      <xdr:col>7</xdr:col>
      <xdr:colOff>672524</xdr:colOff>
      <xdr:row>3</xdr:row>
      <xdr:rowOff>16690</xdr:rowOff>
    </xdr:to>
    <xdr:pic>
      <xdr:nvPicPr>
        <xdr:cNvPr id="2" name="Picture 1">
          <a:hlinkClick xmlns:r="http://schemas.openxmlformats.org/officeDocument/2006/relationships" r:id="rId1"/>
          <a:extLst>
            <a:ext uri="{FF2B5EF4-FFF2-40B4-BE49-F238E27FC236}">
              <a16:creationId xmlns:a16="http://schemas.microsoft.com/office/drawing/2014/main" id="{50C3F81E-FC83-4E53-A374-B56DAE7DA7B6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1" y="1"/>
          <a:ext cx="6223000" cy="559614"/>
        </a:xfrm>
        <a:prstGeom prst="rect">
          <a:avLst/>
        </a:prstGeom>
      </xdr:spPr>
    </xdr:pic>
    <xdr:clientData/>
  </xdr:two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0E2841"/>
      </a:dk2>
      <a:lt2>
        <a:srgbClr val="E8E8E8"/>
      </a:lt2>
      <a:accent1>
        <a:srgbClr val="156082"/>
      </a:accent1>
      <a:accent2>
        <a:srgbClr val="E97132"/>
      </a:accent2>
      <a:accent3>
        <a:srgbClr val="196B24"/>
      </a:accent3>
      <a:accent4>
        <a:srgbClr val="0F9ED5"/>
      </a:accent4>
      <a:accent5>
        <a:srgbClr val="A02B93"/>
      </a:accent5>
      <a:accent6>
        <a:srgbClr val="4EA72E"/>
      </a:accent6>
      <a:hlink>
        <a:srgbClr val="467886"/>
      </a:hlink>
      <a:folHlink>
        <a:srgbClr val="96607D"/>
      </a:folHlink>
    </a:clrScheme>
    <a:fontScheme name="Office">
      <a:majorFont>
        <a:latin typeface="Aptos Display" panose="0211000402020202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Aptos Narrow" panose="0211000402020202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  <a:ln w="2540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>
    <a:lnDef>
      <a:spPr/>
      <a:bodyPr/>
      <a:lstStyle/>
      <a:style>
        <a:lnRef idx="2">
          <a:schemeClr val="accent1"/>
        </a:lnRef>
        <a:fillRef idx="0">
          <a:schemeClr val="accent1"/>
        </a:fillRef>
        <a:effectRef idx="1">
          <a:schemeClr val="accent1"/>
        </a:effectRef>
        <a:fontRef idx="minor">
          <a:schemeClr val="tx1"/>
        </a:fontRef>
      </a:style>
    </a:lnDef>
  </a:objectDefaults>
  <a:extraClrSchemeLst/>
  <a:extLst>
    <a:ext uri="{05A4C25C-085E-4340-85A3-A5531E510DB2}">
      <thm15:themeFamily xmlns:thm15="http://schemas.microsoft.com/office/thememl/2012/main" name="Office Theme" id="{2E142A2C-CD16-42D6-873A-C26D2A0506FA}" vid="{1BDDFF52-6CD6-40A5-AB3C-68EB2F1E4D0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C9A3B0B9-F9F0-42FF-A644-7E170401C946}">
  <dimension ref="A1:M51"/>
  <sheetViews>
    <sheetView tabSelected="1" view="pageLayout" zoomScaleNormal="100" workbookViewId="0">
      <selection activeCell="E14" sqref="E14"/>
    </sheetView>
  </sheetViews>
  <sheetFormatPr defaultRowHeight="15" x14ac:dyDescent="0.25"/>
  <cols>
    <col min="1" max="1" width="12.5703125" customWidth="1"/>
    <col min="2" max="2" width="16.28515625" customWidth="1"/>
    <col min="3" max="3" width="10.85546875" customWidth="1"/>
    <col min="4" max="4" width="7.42578125" customWidth="1"/>
    <col min="5" max="5" width="8.7109375" customWidth="1"/>
    <col min="6" max="6" width="11.85546875" bestFit="1" customWidth="1"/>
    <col min="7" max="7" width="9.5703125" customWidth="1"/>
    <col min="8" max="8" width="10.140625" customWidth="1"/>
  </cols>
  <sheetData>
    <row r="1" spans="1:13" x14ac:dyDescent="0.25">
      <c r="A1" s="1"/>
      <c r="B1" s="1"/>
      <c r="C1" s="1"/>
      <c r="D1" s="1"/>
      <c r="E1" s="1"/>
      <c r="F1" s="1"/>
      <c r="G1" s="1"/>
      <c r="H1" s="1"/>
    </row>
    <row r="2" spans="1:13" x14ac:dyDescent="0.25">
      <c r="A2" s="1"/>
      <c r="B2" s="1"/>
      <c r="C2" s="1"/>
      <c r="D2" s="1"/>
      <c r="E2" s="1"/>
      <c r="F2" s="1"/>
      <c r="G2" s="1"/>
      <c r="H2" s="1"/>
    </row>
    <row r="3" spans="1:13" x14ac:dyDescent="0.25">
      <c r="A3" s="1"/>
      <c r="B3" s="1"/>
      <c r="C3" s="1"/>
      <c r="D3" s="1"/>
      <c r="E3" s="1"/>
      <c r="F3" s="1"/>
      <c r="G3" s="1"/>
      <c r="H3" s="1"/>
    </row>
    <row r="4" spans="1:13" ht="2.4500000000000002" customHeight="1" x14ac:dyDescent="0.25">
      <c r="A4" s="1"/>
      <c r="B4" s="1"/>
      <c r="C4" s="1"/>
      <c r="D4" s="1"/>
      <c r="E4" s="1"/>
      <c r="F4" s="1"/>
      <c r="G4" s="1"/>
      <c r="H4" s="1"/>
      <c r="I4" s="1"/>
      <c r="J4" s="1"/>
      <c r="K4" s="1"/>
      <c r="L4" s="1"/>
      <c r="M4" s="1"/>
    </row>
    <row r="5" spans="1:13" ht="18.75" x14ac:dyDescent="0.3">
      <c r="A5" s="44" t="s">
        <v>11</v>
      </c>
      <c r="B5" s="44"/>
      <c r="C5" s="44"/>
      <c r="D5" s="44"/>
      <c r="E5" s="44"/>
      <c r="F5" s="44"/>
      <c r="G5" s="44"/>
      <c r="H5" s="44"/>
    </row>
    <row r="6" spans="1:13" ht="18.75" x14ac:dyDescent="0.3">
      <c r="A6" s="44" t="s">
        <v>124</v>
      </c>
      <c r="B6" s="44"/>
      <c r="C6" s="44"/>
      <c r="D6" s="44"/>
      <c r="E6" s="44"/>
      <c r="F6" s="44"/>
      <c r="G6" s="44"/>
      <c r="H6" s="44"/>
    </row>
    <row r="7" spans="1:13" ht="3.75" customHeight="1" x14ac:dyDescent="0.3">
      <c r="A7" s="37"/>
      <c r="B7" s="37"/>
      <c r="C7" s="37"/>
      <c r="D7" s="37"/>
      <c r="E7" s="37"/>
      <c r="F7" s="37"/>
      <c r="G7" s="37"/>
      <c r="H7" s="37"/>
    </row>
    <row r="8" spans="1:13" ht="18.75" x14ac:dyDescent="0.3">
      <c r="A8" s="38" t="s">
        <v>122</v>
      </c>
      <c r="B8" s="39" t="s">
        <v>123</v>
      </c>
      <c r="C8" s="35"/>
      <c r="D8" s="35"/>
      <c r="E8" s="35"/>
      <c r="F8" s="35"/>
      <c r="G8" s="35"/>
      <c r="H8" s="36"/>
    </row>
    <row r="9" spans="1:13" x14ac:dyDescent="0.25">
      <c r="A9" s="1"/>
      <c r="B9" s="1"/>
      <c r="C9" s="1"/>
      <c r="D9" s="1"/>
      <c r="E9" s="1"/>
      <c r="F9" s="1"/>
      <c r="G9" s="1"/>
      <c r="H9" s="1"/>
    </row>
    <row r="10" spans="1:13" x14ac:dyDescent="0.25">
      <c r="A10" s="23" t="s">
        <v>2</v>
      </c>
      <c r="B10" s="24"/>
      <c r="C10" s="24"/>
      <c r="D10" s="24"/>
      <c r="E10" s="24"/>
      <c r="F10" s="24"/>
      <c r="G10" s="24"/>
      <c r="H10" s="25"/>
    </row>
    <row r="11" spans="1:13" x14ac:dyDescent="0.25">
      <c r="A11" s="26"/>
      <c r="B11" s="27"/>
      <c r="C11" s="27"/>
      <c r="D11" s="27"/>
      <c r="E11" s="27"/>
      <c r="F11" s="46" t="s">
        <v>116</v>
      </c>
      <c r="G11" s="46"/>
      <c r="H11" s="28">
        <f>SUM(F13:F28)</f>
        <v>0</v>
      </c>
    </row>
    <row r="12" spans="1:13" x14ac:dyDescent="0.25">
      <c r="A12" s="29"/>
      <c r="B12" s="30"/>
      <c r="C12" s="30"/>
      <c r="D12" s="30"/>
      <c r="E12" s="30"/>
      <c r="F12" s="45" t="s">
        <v>117</v>
      </c>
      <c r="G12" s="45"/>
      <c r="H12" s="31">
        <f>H11-H34</f>
        <v>0</v>
      </c>
    </row>
    <row r="13" spans="1:13" x14ac:dyDescent="0.25">
      <c r="A13" s="5" t="s">
        <v>0</v>
      </c>
      <c r="B13" s="5" t="s">
        <v>1</v>
      </c>
      <c r="C13" s="5" t="s">
        <v>5</v>
      </c>
      <c r="D13" s="5" t="s">
        <v>3</v>
      </c>
      <c r="E13" s="5" t="s">
        <v>4</v>
      </c>
      <c r="F13" s="5" t="s">
        <v>6</v>
      </c>
      <c r="G13" s="5" t="s">
        <v>115</v>
      </c>
      <c r="H13" s="5" t="s">
        <v>10</v>
      </c>
    </row>
    <row r="14" spans="1:13" x14ac:dyDescent="0.25">
      <c r="A14" s="33"/>
      <c r="B14" s="33"/>
      <c r="C14" s="34"/>
      <c r="D14" s="33"/>
      <c r="E14" s="33"/>
      <c r="F14" s="7">
        <f>E14*C14</f>
        <v>0</v>
      </c>
      <c r="G14" s="32" t="str">
        <f>IFERROR(INDEX(Expenditure!E:E, MATCH(B14, Expenditure!D:D, 0)), "TBD")</f>
        <v>TBD</v>
      </c>
      <c r="H14" s="7" t="str">
        <f t="shared" ref="H14:H19" si="0">IF(G14="TBD", "TBD",(1-G14)*F14)</f>
        <v>TBD</v>
      </c>
    </row>
    <row r="15" spans="1:13" x14ac:dyDescent="0.25">
      <c r="A15" s="33"/>
      <c r="B15" s="33"/>
      <c r="C15" s="34"/>
      <c r="D15" s="33"/>
      <c r="E15" s="33"/>
      <c r="F15" s="7">
        <f>E15*C15</f>
        <v>0</v>
      </c>
      <c r="G15" s="32" t="str">
        <f>IFERROR(INDEX(Expenditure!E:E, MATCH(B15, Expenditure!D:D, 0)), "TBD")</f>
        <v>TBD</v>
      </c>
      <c r="H15" s="7" t="str">
        <f t="shared" si="0"/>
        <v>TBD</v>
      </c>
    </row>
    <row r="16" spans="1:13" x14ac:dyDescent="0.25">
      <c r="A16" s="33"/>
      <c r="B16" s="33"/>
      <c r="C16" s="34"/>
      <c r="D16" s="33"/>
      <c r="E16" s="33"/>
      <c r="F16" s="7">
        <f>E16*C16</f>
        <v>0</v>
      </c>
      <c r="G16" s="32" t="str">
        <f>IFERROR(INDEX(Expenditure!E:E, MATCH(B16, Expenditure!D:D, 0)), "TBD")</f>
        <v>TBD</v>
      </c>
      <c r="H16" s="7" t="str">
        <f t="shared" si="0"/>
        <v>TBD</v>
      </c>
    </row>
    <row r="17" spans="1:8" x14ac:dyDescent="0.25">
      <c r="A17" s="33"/>
      <c r="B17" s="33"/>
      <c r="C17" s="34"/>
      <c r="D17" s="33"/>
      <c r="E17" s="33"/>
      <c r="F17" s="7">
        <f>E17*C17</f>
        <v>0</v>
      </c>
      <c r="G17" s="32" t="str">
        <f>IFERROR(INDEX(Expenditure!E:E, MATCH(B17, Expenditure!D:D, 0)), "TBD")</f>
        <v>TBD</v>
      </c>
      <c r="H17" s="7" t="str">
        <f t="shared" si="0"/>
        <v>TBD</v>
      </c>
    </row>
    <row r="18" spans="1:8" x14ac:dyDescent="0.25">
      <c r="A18" s="33"/>
      <c r="B18" s="33"/>
      <c r="C18" s="34"/>
      <c r="D18" s="33"/>
      <c r="E18" s="33"/>
      <c r="F18" s="7">
        <f>E18*C18</f>
        <v>0</v>
      </c>
      <c r="G18" s="32" t="str">
        <f>IFERROR(INDEX(Expenditure!E:E, MATCH(B18, Expenditure!D:D, 0)), "TBD")</f>
        <v>TBD</v>
      </c>
      <c r="H18" s="7" t="str">
        <f t="shared" si="0"/>
        <v>TBD</v>
      </c>
    </row>
    <row r="19" spans="1:8" x14ac:dyDescent="0.25">
      <c r="A19" s="33"/>
      <c r="B19" s="33"/>
      <c r="C19" s="34"/>
      <c r="D19" s="33"/>
      <c r="E19" s="33"/>
      <c r="F19" s="7">
        <f t="shared" ref="F19:F29" si="1">E19*C19</f>
        <v>0</v>
      </c>
      <c r="G19" s="32" t="str">
        <f>IFERROR(INDEX(Expenditure!E:E, MATCH(B19, Expenditure!D:D, 0)), "TBD")</f>
        <v>TBD</v>
      </c>
      <c r="H19" s="7" t="str">
        <f t="shared" si="0"/>
        <v>TBD</v>
      </c>
    </row>
    <row r="20" spans="1:8" x14ac:dyDescent="0.25">
      <c r="A20" s="33"/>
      <c r="B20" s="33"/>
      <c r="C20" s="34"/>
      <c r="D20" s="33"/>
      <c r="E20" s="33"/>
      <c r="F20" s="7">
        <f t="shared" si="1"/>
        <v>0</v>
      </c>
      <c r="G20" s="32" t="str">
        <f>IFERROR(INDEX(Expenditure!E:E, MATCH(B20, Expenditure!D:D, 0)), "TBD")</f>
        <v>TBD</v>
      </c>
      <c r="H20" s="7" t="str">
        <f>IF(G20="TBD", "TBD",(1-G20)*F20)</f>
        <v>TBD</v>
      </c>
    </row>
    <row r="21" spans="1:8" x14ac:dyDescent="0.25">
      <c r="A21" s="33"/>
      <c r="B21" s="33"/>
      <c r="C21" s="34"/>
      <c r="D21" s="33"/>
      <c r="E21" s="33"/>
      <c r="F21" s="7">
        <f t="shared" si="1"/>
        <v>0</v>
      </c>
      <c r="G21" s="32" t="str">
        <f>IFERROR(INDEX(Expenditure!E:E, MATCH(B21, Expenditure!D:D, 0)), "TBD")</f>
        <v>TBD</v>
      </c>
      <c r="H21" s="7" t="str">
        <f t="shared" ref="H21:H29" si="2">IF(G21="TBD", "TBD",(1-G21)*F21)</f>
        <v>TBD</v>
      </c>
    </row>
    <row r="22" spans="1:8" x14ac:dyDescent="0.25">
      <c r="A22" s="33"/>
      <c r="B22" s="33"/>
      <c r="C22" s="34"/>
      <c r="D22" s="33"/>
      <c r="E22" s="33"/>
      <c r="F22" s="7">
        <f t="shared" si="1"/>
        <v>0</v>
      </c>
      <c r="G22" s="32" t="str">
        <f>IFERROR(INDEX(Expenditure!E:E, MATCH(B22, Expenditure!D:D, 0)), "TBD")</f>
        <v>TBD</v>
      </c>
      <c r="H22" s="7" t="str">
        <f t="shared" si="2"/>
        <v>TBD</v>
      </c>
    </row>
    <row r="23" spans="1:8" x14ac:dyDescent="0.25">
      <c r="A23" s="33"/>
      <c r="B23" s="33"/>
      <c r="C23" s="34"/>
      <c r="D23" s="33"/>
      <c r="E23" s="33"/>
      <c r="F23" s="7">
        <f t="shared" si="1"/>
        <v>0</v>
      </c>
      <c r="G23" s="32" t="str">
        <f>IFERROR(INDEX(Expenditure!E:E, MATCH(B23, Expenditure!D:D, 0)), "TBD")</f>
        <v>TBD</v>
      </c>
      <c r="H23" s="7" t="str">
        <f t="shared" si="2"/>
        <v>TBD</v>
      </c>
    </row>
    <row r="24" spans="1:8" x14ac:dyDescent="0.25">
      <c r="A24" s="33"/>
      <c r="B24" s="33"/>
      <c r="C24" s="34"/>
      <c r="D24" s="33"/>
      <c r="E24" s="33"/>
      <c r="F24" s="7">
        <f t="shared" si="1"/>
        <v>0</v>
      </c>
      <c r="G24" s="32" t="str">
        <f>IFERROR(INDEX(Expenditure!E:E, MATCH(B24, Expenditure!D:D, 0)), "TBD")</f>
        <v>TBD</v>
      </c>
      <c r="H24" s="7" t="str">
        <f t="shared" si="2"/>
        <v>TBD</v>
      </c>
    </row>
    <row r="25" spans="1:8" x14ac:dyDescent="0.25">
      <c r="A25" s="33"/>
      <c r="B25" s="33"/>
      <c r="C25" s="34"/>
      <c r="D25" s="33"/>
      <c r="E25" s="33"/>
      <c r="F25" s="7">
        <f t="shared" si="1"/>
        <v>0</v>
      </c>
      <c r="G25" s="32" t="str">
        <f>IFERROR(INDEX(Expenditure!E:E, MATCH(B25, Expenditure!D:D, 0)), "TBD")</f>
        <v>TBD</v>
      </c>
      <c r="H25" s="7" t="str">
        <f t="shared" si="2"/>
        <v>TBD</v>
      </c>
    </row>
    <row r="26" spans="1:8" x14ac:dyDescent="0.25">
      <c r="A26" s="33"/>
      <c r="B26" s="33"/>
      <c r="C26" s="34"/>
      <c r="D26" s="33"/>
      <c r="E26" s="33"/>
      <c r="F26" s="7">
        <f t="shared" si="1"/>
        <v>0</v>
      </c>
      <c r="G26" s="32" t="str">
        <f>IFERROR(INDEX(Expenditure!E:E, MATCH(B26, Expenditure!D:D, 0)), "TBD")</f>
        <v>TBD</v>
      </c>
      <c r="H26" s="7" t="str">
        <f t="shared" si="2"/>
        <v>TBD</v>
      </c>
    </row>
    <row r="27" spans="1:8" x14ac:dyDescent="0.25">
      <c r="A27" s="33"/>
      <c r="B27" s="33"/>
      <c r="C27" s="34"/>
      <c r="D27" s="33"/>
      <c r="E27" s="33"/>
      <c r="F27" s="7">
        <f t="shared" si="1"/>
        <v>0</v>
      </c>
      <c r="G27" s="32" t="str">
        <f>IFERROR(INDEX(Expenditure!E:E, MATCH(B27, Expenditure!D:D, 0)), "TBD")</f>
        <v>TBD</v>
      </c>
      <c r="H27" s="7" t="str">
        <f t="shared" si="2"/>
        <v>TBD</v>
      </c>
    </row>
    <row r="28" spans="1:8" x14ac:dyDescent="0.25">
      <c r="A28" s="33"/>
      <c r="B28" s="33"/>
      <c r="C28" s="34"/>
      <c r="D28" s="33"/>
      <c r="E28" s="33"/>
      <c r="F28" s="7">
        <f t="shared" si="1"/>
        <v>0</v>
      </c>
      <c r="G28" s="32" t="str">
        <f>IFERROR(INDEX(Expenditure!E:E, MATCH(B28, Expenditure!D:D, 0)), "TBD")</f>
        <v>TBD</v>
      </c>
      <c r="H28" s="7" t="str">
        <f t="shared" si="2"/>
        <v>TBD</v>
      </c>
    </row>
    <row r="29" spans="1:8" x14ac:dyDescent="0.25">
      <c r="A29" s="33"/>
      <c r="B29" s="33"/>
      <c r="C29" s="34"/>
      <c r="D29" s="33"/>
      <c r="E29" s="33"/>
      <c r="F29" s="7">
        <f t="shared" si="1"/>
        <v>0</v>
      </c>
      <c r="G29" s="32" t="str">
        <f>IFERROR(INDEX(Expenditure!E:E, MATCH(B29, Expenditure!D:D, 0)), "TBD")</f>
        <v>TBD</v>
      </c>
      <c r="H29" s="7" t="str">
        <f t="shared" si="2"/>
        <v>TBD</v>
      </c>
    </row>
    <row r="30" spans="1:8" x14ac:dyDescent="0.25">
      <c r="A30" s="4" t="s">
        <v>12</v>
      </c>
      <c r="B30" s="3"/>
      <c r="C30" s="3"/>
      <c r="D30" s="3"/>
      <c r="E30" s="3"/>
      <c r="F30" s="3"/>
      <c r="G30" s="3"/>
      <c r="H30" s="3"/>
    </row>
    <row r="31" spans="1:8" x14ac:dyDescent="0.25">
      <c r="A31" s="1"/>
      <c r="B31" s="1"/>
      <c r="C31" s="1"/>
      <c r="D31" s="1"/>
      <c r="E31" s="1"/>
      <c r="F31" s="1"/>
      <c r="G31" s="1"/>
      <c r="H31" s="1"/>
    </row>
    <row r="32" spans="1:8" x14ac:dyDescent="0.25">
      <c r="A32" s="10" t="s">
        <v>8</v>
      </c>
      <c r="B32" s="11"/>
      <c r="C32" s="11"/>
      <c r="D32" s="11"/>
      <c r="E32" s="11"/>
      <c r="F32" s="11"/>
      <c r="G32" s="11"/>
      <c r="H32" s="21"/>
    </row>
    <row r="33" spans="1:8" x14ac:dyDescent="0.25">
      <c r="A33" s="15"/>
      <c r="B33" s="14"/>
      <c r="C33" s="14"/>
      <c r="D33" s="14"/>
      <c r="E33" s="14"/>
      <c r="F33" s="43" t="s">
        <v>119</v>
      </c>
      <c r="G33" s="43"/>
      <c r="H33" s="16">
        <f>SUM(H14:H30)</f>
        <v>0</v>
      </c>
    </row>
    <row r="34" spans="1:8" ht="15" customHeight="1" x14ac:dyDescent="0.25">
      <c r="A34" s="17"/>
      <c r="B34" s="18"/>
      <c r="C34" s="18"/>
      <c r="D34" s="18"/>
      <c r="E34" s="18"/>
      <c r="F34" s="19"/>
      <c r="G34" s="19" t="s">
        <v>118</v>
      </c>
      <c r="H34" s="20">
        <f>H33-H36</f>
        <v>0</v>
      </c>
    </row>
    <row r="35" spans="1:8" ht="3.75" customHeight="1" x14ac:dyDescent="0.25">
      <c r="A35" s="40"/>
      <c r="B35" s="1"/>
      <c r="C35" s="1"/>
      <c r="D35" s="1"/>
      <c r="E35" s="1"/>
      <c r="F35" s="41"/>
      <c r="G35" s="41"/>
      <c r="H35" s="42"/>
    </row>
    <row r="36" spans="1:8" x14ac:dyDescent="0.25">
      <c r="A36" s="10" t="s">
        <v>120</v>
      </c>
      <c r="B36" s="11"/>
      <c r="C36" s="11"/>
      <c r="D36" s="11"/>
      <c r="E36" s="11"/>
      <c r="F36" s="12"/>
      <c r="G36" s="12" t="s">
        <v>121</v>
      </c>
      <c r="H36" s="22">
        <f>SUM(F38:F46)</f>
        <v>0</v>
      </c>
    </row>
    <row r="37" spans="1:8" x14ac:dyDescent="0.25">
      <c r="A37" s="13" t="s">
        <v>0</v>
      </c>
      <c r="B37" s="13" t="s">
        <v>1</v>
      </c>
      <c r="C37" s="13" t="s">
        <v>5</v>
      </c>
      <c r="D37" s="13" t="s">
        <v>3</v>
      </c>
      <c r="E37" s="13" t="s">
        <v>4</v>
      </c>
      <c r="F37" s="13" t="s">
        <v>6</v>
      </c>
      <c r="G37" s="5" t="s">
        <v>111</v>
      </c>
      <c r="H37" s="5" t="s">
        <v>108</v>
      </c>
    </row>
    <row r="38" spans="1:8" x14ac:dyDescent="0.25">
      <c r="A38" s="33"/>
      <c r="B38" s="33"/>
      <c r="C38" s="34"/>
      <c r="D38" s="33"/>
      <c r="E38" s="33"/>
      <c r="F38" s="7">
        <f>E38*C38</f>
        <v>0</v>
      </c>
      <c r="G38" s="9" t="str">
        <f>IF(OR(B38="Labour - own", B38="Equip. own"), "In-kind", "Cash")</f>
        <v>Cash</v>
      </c>
      <c r="H38" s="8" t="str">
        <f t="shared" ref="H38:H46" si="3">IF(OR(B38="Labour - own", B38="Equip. own"), IF(F38&lt;=$H$33*0.25, "YES", "NO"), "N/A")</f>
        <v>N/A</v>
      </c>
    </row>
    <row r="39" spans="1:8" x14ac:dyDescent="0.25">
      <c r="A39" s="33"/>
      <c r="B39" s="33"/>
      <c r="C39" s="34"/>
      <c r="D39" s="33"/>
      <c r="E39" s="33"/>
      <c r="F39" s="7">
        <f>E39*C39</f>
        <v>0</v>
      </c>
      <c r="G39" s="9" t="str">
        <f t="shared" ref="G39:G46" si="4">IF(OR(B39="Labour - own", B39="Equip. own"), "In-kind", "Cash")</f>
        <v>Cash</v>
      </c>
      <c r="H39" s="8" t="str">
        <f t="shared" si="3"/>
        <v>N/A</v>
      </c>
    </row>
    <row r="40" spans="1:8" x14ac:dyDescent="0.25">
      <c r="A40" s="33"/>
      <c r="B40" s="33"/>
      <c r="C40" s="34"/>
      <c r="D40" s="33"/>
      <c r="E40" s="33"/>
      <c r="F40" s="7">
        <f t="shared" ref="F40:F46" si="5">E40*C40</f>
        <v>0</v>
      </c>
      <c r="G40" s="9" t="str">
        <f t="shared" si="4"/>
        <v>Cash</v>
      </c>
      <c r="H40" s="8" t="str">
        <f t="shared" si="3"/>
        <v>N/A</v>
      </c>
    </row>
    <row r="41" spans="1:8" x14ac:dyDescent="0.25">
      <c r="A41" s="33"/>
      <c r="B41" s="33"/>
      <c r="C41" s="34"/>
      <c r="D41" s="33"/>
      <c r="E41" s="33"/>
      <c r="F41" s="7">
        <f t="shared" si="5"/>
        <v>0</v>
      </c>
      <c r="G41" s="9" t="str">
        <f t="shared" si="4"/>
        <v>Cash</v>
      </c>
      <c r="H41" s="8" t="str">
        <f t="shared" si="3"/>
        <v>N/A</v>
      </c>
    </row>
    <row r="42" spans="1:8" x14ac:dyDescent="0.25">
      <c r="A42" s="33"/>
      <c r="B42" s="33"/>
      <c r="C42" s="34"/>
      <c r="D42" s="33"/>
      <c r="E42" s="33"/>
      <c r="F42" s="7">
        <f t="shared" si="5"/>
        <v>0</v>
      </c>
      <c r="G42" s="9" t="str">
        <f t="shared" si="4"/>
        <v>Cash</v>
      </c>
      <c r="H42" s="8" t="str">
        <f t="shared" si="3"/>
        <v>N/A</v>
      </c>
    </row>
    <row r="43" spans="1:8" x14ac:dyDescent="0.25">
      <c r="A43" s="33"/>
      <c r="B43" s="33"/>
      <c r="C43" s="34"/>
      <c r="D43" s="33"/>
      <c r="E43" s="33"/>
      <c r="F43" s="7">
        <f t="shared" si="5"/>
        <v>0</v>
      </c>
      <c r="G43" s="9" t="str">
        <f t="shared" si="4"/>
        <v>Cash</v>
      </c>
      <c r="H43" s="8" t="str">
        <f t="shared" si="3"/>
        <v>N/A</v>
      </c>
    </row>
    <row r="44" spans="1:8" x14ac:dyDescent="0.25">
      <c r="A44" s="33"/>
      <c r="B44" s="33"/>
      <c r="C44" s="34"/>
      <c r="D44" s="33"/>
      <c r="E44" s="33"/>
      <c r="F44" s="7">
        <f t="shared" si="5"/>
        <v>0</v>
      </c>
      <c r="G44" s="9" t="str">
        <f t="shared" si="4"/>
        <v>Cash</v>
      </c>
      <c r="H44" s="8" t="str">
        <f t="shared" si="3"/>
        <v>N/A</v>
      </c>
    </row>
    <row r="45" spans="1:8" x14ac:dyDescent="0.25">
      <c r="A45" s="33"/>
      <c r="B45" s="33"/>
      <c r="C45" s="34"/>
      <c r="D45" s="33"/>
      <c r="E45" s="33"/>
      <c r="F45" s="7">
        <f t="shared" si="5"/>
        <v>0</v>
      </c>
      <c r="G45" s="9" t="str">
        <f t="shared" si="4"/>
        <v>Cash</v>
      </c>
      <c r="H45" s="8" t="str">
        <f t="shared" si="3"/>
        <v>N/A</v>
      </c>
    </row>
    <row r="46" spans="1:8" x14ac:dyDescent="0.25">
      <c r="A46" s="33"/>
      <c r="B46" s="33"/>
      <c r="C46" s="34"/>
      <c r="D46" s="33"/>
      <c r="E46" s="33"/>
      <c r="F46" s="7">
        <f t="shared" si="5"/>
        <v>0</v>
      </c>
      <c r="G46" s="9" t="str">
        <f t="shared" si="4"/>
        <v>Cash</v>
      </c>
      <c r="H46" s="8" t="str">
        <f t="shared" si="3"/>
        <v>N/A</v>
      </c>
    </row>
    <row r="47" spans="1:8" x14ac:dyDescent="0.25">
      <c r="A47" s="4" t="s">
        <v>12</v>
      </c>
      <c r="B47" s="3"/>
      <c r="C47" s="3"/>
      <c r="D47" s="3"/>
      <c r="E47" s="3"/>
      <c r="F47" s="3"/>
      <c r="G47" s="3"/>
      <c r="H47" s="3"/>
    </row>
    <row r="48" spans="1:8" x14ac:dyDescent="0.25">
      <c r="A48" s="1"/>
      <c r="B48" s="1"/>
      <c r="C48" s="1"/>
      <c r="D48" s="1"/>
      <c r="E48" s="1"/>
      <c r="F48" s="1"/>
      <c r="G48" s="1"/>
      <c r="H48" s="1"/>
    </row>
    <row r="49" spans="1:8" x14ac:dyDescent="0.25">
      <c r="A49" s="1"/>
      <c r="B49" s="1"/>
      <c r="C49" s="1"/>
      <c r="D49" s="1"/>
      <c r="E49" s="1"/>
      <c r="F49" s="1"/>
      <c r="G49" s="1"/>
      <c r="H49" s="1"/>
    </row>
    <row r="50" spans="1:8" x14ac:dyDescent="0.25">
      <c r="A50" s="1"/>
      <c r="B50" s="1"/>
      <c r="C50" s="1"/>
      <c r="D50" s="1"/>
      <c r="E50" s="1"/>
      <c r="F50" s="1"/>
      <c r="G50" s="1"/>
      <c r="H50" s="1"/>
    </row>
    <row r="51" spans="1:8" x14ac:dyDescent="0.25">
      <c r="A51" s="1"/>
      <c r="B51" s="1"/>
      <c r="C51" s="1"/>
      <c r="D51" s="1"/>
      <c r="E51" s="1"/>
      <c r="F51" s="1"/>
      <c r="G51" s="1"/>
      <c r="H51" s="1"/>
    </row>
  </sheetData>
  <sheetProtection algorithmName="SHA-512" hashValue="eqGhm2UywWJJksjyHfiEpGwfLiqeusDv2gJ55XrtdSUii4DzeLg4LUjcsVwWtHu1K2Tw4+JH20iWLP4mmgY//A==" saltValue="QqXXsfkv6SCBm0KmnUBlUg==" spinCount="100000" sheet="1" objects="1" scenarios="1" selectLockedCells="1"/>
  <mergeCells count="5">
    <mergeCell ref="F33:G33"/>
    <mergeCell ref="A5:H5"/>
    <mergeCell ref="A6:H6"/>
    <mergeCell ref="F12:G12"/>
    <mergeCell ref="F11:G11"/>
  </mergeCells>
  <conditionalFormatting sqref="H38:H46">
    <cfRule type="containsText" dxfId="1" priority="1" operator="containsText" text="NO">
      <formula>NOT(ISERROR(SEARCH("NO",H38)))</formula>
    </cfRule>
    <cfRule type="containsText" dxfId="0" priority="2" operator="containsText" text="YES">
      <formula>NOT(ISERROR(SEARCH("YES",H38)))</formula>
    </cfRule>
  </conditionalFormatting>
  <dataValidations count="2">
    <dataValidation type="list" allowBlank="1" showInputMessage="1" showErrorMessage="1" sqref="A14:A29 A38:A46" xr:uid="{9AF2AAB9-9F8D-48C7-B871-214869C23B51}">
      <formula1>Category</formula1>
    </dataValidation>
    <dataValidation type="list" allowBlank="1" showInputMessage="1" showErrorMessage="1" sqref="B14:B29 B38:B46" xr:uid="{13C33C83-A908-4F73-B902-00DD5F482998}">
      <formula1>INDIRECT(A14)</formula1>
    </dataValidation>
  </dataValidations>
  <pageMargins left="0.7" right="0.7" top="0.75" bottom="0.75" header="0.3" footer="0.3"/>
  <pageSetup paperSize="9" orientation="portrait" r:id="rId1"/>
  <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0308619-7A25-4E09-8AD1-14B615624E89}">
  <dimension ref="B1:B16"/>
  <sheetViews>
    <sheetView workbookViewId="0">
      <selection activeCell="I14" sqref="I14"/>
    </sheetView>
  </sheetViews>
  <sheetFormatPr defaultRowHeight="15" x14ac:dyDescent="0.25"/>
  <cols>
    <col min="2" max="2" width="17.85546875" customWidth="1"/>
  </cols>
  <sheetData>
    <row r="1" spans="2:2" x14ac:dyDescent="0.25">
      <c r="B1" s="2" t="s">
        <v>0</v>
      </c>
    </row>
    <row r="2" spans="2:2" x14ac:dyDescent="0.25">
      <c r="B2" t="str" cm="1">
        <f t="array" ref="B2:B16">_xlfn.UNIQUE(Expenditure!B3:B43)</f>
        <v xml:space="preserve">Breeding </v>
      </c>
    </row>
    <row r="3" spans="2:2" x14ac:dyDescent="0.25">
      <c r="B3" t="str">
        <v xml:space="preserve">Capital_expenditure </v>
      </c>
    </row>
    <row r="4" spans="2:2" x14ac:dyDescent="0.25">
      <c r="B4" t="str">
        <v>Certification</v>
      </c>
    </row>
    <row r="5" spans="2:2" x14ac:dyDescent="0.25">
      <c r="B5" t="str">
        <v xml:space="preserve">Consultancy </v>
      </c>
    </row>
    <row r="6" spans="2:2" x14ac:dyDescent="0.25">
      <c r="B6" t="str">
        <v xml:space="preserve">Consumables </v>
      </c>
    </row>
    <row r="7" spans="2:2" x14ac:dyDescent="0.25">
      <c r="B7" t="str">
        <v>Equipment</v>
      </c>
    </row>
    <row r="8" spans="2:2" x14ac:dyDescent="0.25">
      <c r="B8" t="str">
        <v>Farmer_research</v>
      </c>
    </row>
    <row r="9" spans="2:2" x14ac:dyDescent="0.25">
      <c r="B9" t="str">
        <v xml:space="preserve">Fencing </v>
      </c>
    </row>
    <row r="10" spans="2:2" x14ac:dyDescent="0.25">
      <c r="B10" t="str">
        <v xml:space="preserve">Labour </v>
      </c>
    </row>
    <row r="11" spans="2:2" x14ac:dyDescent="0.25">
      <c r="B11" t="str">
        <v>Monitoring</v>
      </c>
    </row>
    <row r="12" spans="2:2" x14ac:dyDescent="0.25">
      <c r="B12" t="str">
        <v>New_Farm</v>
      </c>
    </row>
    <row r="13" spans="2:2" x14ac:dyDescent="0.25">
      <c r="B13" t="str">
        <v xml:space="preserve">Plants </v>
      </c>
    </row>
    <row r="14" spans="2:2" x14ac:dyDescent="0.25">
      <c r="B14" t="str">
        <v xml:space="preserve">Seed </v>
      </c>
    </row>
    <row r="15" spans="2:2" x14ac:dyDescent="0.25">
      <c r="B15" t="str">
        <v xml:space="preserve">Testing </v>
      </c>
    </row>
    <row r="16" spans="2:2" x14ac:dyDescent="0.25">
      <c r="B16" t="str">
        <v>Other</v>
      </c>
    </row>
  </sheetData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1405FE7-0061-40BB-980A-2139BE3D99CC}">
  <dimension ref="B2:F43"/>
  <sheetViews>
    <sheetView workbookViewId="0">
      <selection activeCell="C4" sqref="C4"/>
    </sheetView>
  </sheetViews>
  <sheetFormatPr defaultRowHeight="15" x14ac:dyDescent="0.25"/>
  <cols>
    <col min="2" max="2" width="21.85546875" customWidth="1"/>
    <col min="3" max="3" width="51.140625" customWidth="1"/>
    <col min="4" max="4" width="24" customWidth="1"/>
  </cols>
  <sheetData>
    <row r="2" spans="2:6" x14ac:dyDescent="0.25">
      <c r="B2" s="2" t="s">
        <v>0</v>
      </c>
      <c r="C2" s="2" t="s">
        <v>1</v>
      </c>
      <c r="D2" s="2" t="s">
        <v>68</v>
      </c>
      <c r="E2" s="2" t="s">
        <v>13</v>
      </c>
      <c r="F2" s="2" t="s">
        <v>14</v>
      </c>
    </row>
    <row r="3" spans="2:6" x14ac:dyDescent="0.25">
      <c r="B3" t="s">
        <v>15</v>
      </c>
      <c r="C3" t="s">
        <v>16</v>
      </c>
      <c r="D3" t="s">
        <v>69</v>
      </c>
      <c r="E3" s="6">
        <v>0.75</v>
      </c>
    </row>
    <row r="4" spans="2:6" x14ac:dyDescent="0.25">
      <c r="B4" t="s">
        <v>15</v>
      </c>
      <c r="C4" t="s">
        <v>17</v>
      </c>
      <c r="D4" t="s">
        <v>69</v>
      </c>
      <c r="E4" s="6">
        <v>0.75</v>
      </c>
    </row>
    <row r="5" spans="2:6" x14ac:dyDescent="0.25">
      <c r="B5" t="s">
        <v>15</v>
      </c>
      <c r="C5" t="s">
        <v>18</v>
      </c>
      <c r="D5" t="s">
        <v>74</v>
      </c>
      <c r="E5" s="6">
        <v>0.75</v>
      </c>
    </row>
    <row r="6" spans="2:6" x14ac:dyDescent="0.25">
      <c r="B6" t="s">
        <v>105</v>
      </c>
      <c r="C6" t="s">
        <v>19</v>
      </c>
      <c r="D6" t="s">
        <v>75</v>
      </c>
      <c r="E6" s="6">
        <v>0.5</v>
      </c>
    </row>
    <row r="7" spans="2:6" x14ac:dyDescent="0.25">
      <c r="B7" t="s">
        <v>105</v>
      </c>
      <c r="C7" t="s">
        <v>20</v>
      </c>
      <c r="D7" t="s">
        <v>76</v>
      </c>
      <c r="E7" s="6">
        <v>0.75</v>
      </c>
    </row>
    <row r="8" spans="2:6" x14ac:dyDescent="0.25">
      <c r="B8" t="s">
        <v>21</v>
      </c>
      <c r="C8" t="s">
        <v>22</v>
      </c>
      <c r="D8" t="s">
        <v>112</v>
      </c>
      <c r="E8" s="6">
        <v>1</v>
      </c>
    </row>
    <row r="9" spans="2:6" x14ac:dyDescent="0.25">
      <c r="B9" t="s">
        <v>21</v>
      </c>
      <c r="C9" t="s">
        <v>22</v>
      </c>
      <c r="D9" t="s">
        <v>113</v>
      </c>
      <c r="E9" s="6">
        <v>1</v>
      </c>
    </row>
    <row r="10" spans="2:6" x14ac:dyDescent="0.25">
      <c r="B10" t="s">
        <v>21</v>
      </c>
      <c r="C10" t="s">
        <v>22</v>
      </c>
      <c r="D10" t="s">
        <v>114</v>
      </c>
      <c r="E10" s="6">
        <v>1</v>
      </c>
    </row>
    <row r="11" spans="2:6" x14ac:dyDescent="0.25">
      <c r="B11" t="s">
        <v>23</v>
      </c>
      <c r="C11" t="s">
        <v>24</v>
      </c>
      <c r="D11" t="s">
        <v>77</v>
      </c>
      <c r="E11" s="6">
        <v>0.75</v>
      </c>
    </row>
    <row r="12" spans="2:6" x14ac:dyDescent="0.25">
      <c r="B12" t="s">
        <v>23</v>
      </c>
      <c r="C12" t="s">
        <v>25</v>
      </c>
      <c r="D12" t="s">
        <v>78</v>
      </c>
      <c r="E12" s="6">
        <v>0.75</v>
      </c>
    </row>
    <row r="13" spans="2:6" x14ac:dyDescent="0.25">
      <c r="B13" t="s">
        <v>26</v>
      </c>
      <c r="C13" t="s">
        <v>27</v>
      </c>
      <c r="D13" t="s">
        <v>70</v>
      </c>
      <c r="E13" s="6">
        <v>0.75</v>
      </c>
    </row>
    <row r="14" spans="2:6" x14ac:dyDescent="0.25">
      <c r="B14" t="s">
        <v>26</v>
      </c>
      <c r="C14" t="s">
        <v>28</v>
      </c>
      <c r="D14" t="s">
        <v>71</v>
      </c>
      <c r="E14" s="6">
        <v>0.75</v>
      </c>
    </row>
    <row r="15" spans="2:6" x14ac:dyDescent="0.25">
      <c r="B15" t="s">
        <v>26</v>
      </c>
      <c r="C15" t="s">
        <v>29</v>
      </c>
      <c r="D15" t="s">
        <v>72</v>
      </c>
      <c r="E15" s="6">
        <v>0.75</v>
      </c>
    </row>
    <row r="16" spans="2:6" x14ac:dyDescent="0.25">
      <c r="B16" t="s">
        <v>9</v>
      </c>
      <c r="C16" t="s">
        <v>30</v>
      </c>
      <c r="D16" t="s">
        <v>79</v>
      </c>
      <c r="E16" s="6">
        <v>0.75</v>
      </c>
    </row>
    <row r="17" spans="2:6" x14ac:dyDescent="0.25">
      <c r="B17" t="s">
        <v>9</v>
      </c>
      <c r="C17" t="s">
        <v>31</v>
      </c>
      <c r="D17" t="s">
        <v>80</v>
      </c>
      <c r="E17" s="6">
        <v>0.5</v>
      </c>
      <c r="F17" t="s">
        <v>110</v>
      </c>
    </row>
    <row r="18" spans="2:6" x14ac:dyDescent="0.25">
      <c r="B18" t="s">
        <v>106</v>
      </c>
      <c r="C18" t="s">
        <v>33</v>
      </c>
      <c r="D18" t="s">
        <v>81</v>
      </c>
      <c r="E18" s="6">
        <v>1</v>
      </c>
    </row>
    <row r="19" spans="2:6" x14ac:dyDescent="0.25">
      <c r="B19" t="s">
        <v>106</v>
      </c>
      <c r="C19" t="s">
        <v>34</v>
      </c>
      <c r="D19" t="s">
        <v>82</v>
      </c>
      <c r="E19" s="6">
        <v>1</v>
      </c>
    </row>
    <row r="20" spans="2:6" x14ac:dyDescent="0.25">
      <c r="B20" t="s">
        <v>7</v>
      </c>
      <c r="C20" t="s">
        <v>35</v>
      </c>
      <c r="D20" t="s">
        <v>83</v>
      </c>
      <c r="E20" s="6">
        <v>0.75</v>
      </c>
    </row>
    <row r="21" spans="2:6" x14ac:dyDescent="0.25">
      <c r="B21" t="s">
        <v>7</v>
      </c>
      <c r="C21" t="s">
        <v>36</v>
      </c>
      <c r="D21" t="s">
        <v>84</v>
      </c>
      <c r="E21" s="6">
        <v>0.75</v>
      </c>
    </row>
    <row r="22" spans="2:6" x14ac:dyDescent="0.25">
      <c r="B22" t="s">
        <v>7</v>
      </c>
      <c r="C22" t="s">
        <v>37</v>
      </c>
      <c r="D22" t="s">
        <v>85</v>
      </c>
      <c r="E22" s="6">
        <v>0.5</v>
      </c>
      <c r="F22" t="s">
        <v>38</v>
      </c>
    </row>
    <row r="23" spans="2:6" x14ac:dyDescent="0.25">
      <c r="B23" t="s">
        <v>7</v>
      </c>
      <c r="C23" t="s">
        <v>39</v>
      </c>
      <c r="D23" t="s">
        <v>86</v>
      </c>
      <c r="E23" s="6">
        <v>0.75</v>
      </c>
    </row>
    <row r="24" spans="2:6" x14ac:dyDescent="0.25">
      <c r="B24" t="s">
        <v>40</v>
      </c>
      <c r="C24" t="s">
        <v>41</v>
      </c>
      <c r="D24" t="s">
        <v>87</v>
      </c>
      <c r="E24" s="6">
        <v>0.75</v>
      </c>
    </row>
    <row r="25" spans="2:6" x14ac:dyDescent="0.25">
      <c r="B25" t="s">
        <v>40</v>
      </c>
      <c r="C25" t="s">
        <v>42</v>
      </c>
      <c r="D25" t="s">
        <v>73</v>
      </c>
      <c r="E25" s="6">
        <v>0.75</v>
      </c>
      <c r="F25" t="s">
        <v>109</v>
      </c>
    </row>
    <row r="26" spans="2:6" x14ac:dyDescent="0.25">
      <c r="B26" t="s">
        <v>40</v>
      </c>
      <c r="C26" t="s">
        <v>43</v>
      </c>
      <c r="D26" t="s">
        <v>88</v>
      </c>
      <c r="E26" s="6">
        <v>0.75</v>
      </c>
      <c r="F26" t="s">
        <v>44</v>
      </c>
    </row>
    <row r="27" spans="2:6" x14ac:dyDescent="0.25">
      <c r="B27" t="s">
        <v>40</v>
      </c>
      <c r="C27" t="s">
        <v>45</v>
      </c>
      <c r="D27" t="s">
        <v>89</v>
      </c>
      <c r="E27" s="6">
        <v>0.75</v>
      </c>
      <c r="F27" t="s">
        <v>32</v>
      </c>
    </row>
    <row r="28" spans="2:6" x14ac:dyDescent="0.25">
      <c r="B28" t="s">
        <v>46</v>
      </c>
      <c r="C28" t="s">
        <v>47</v>
      </c>
      <c r="D28" t="s">
        <v>91</v>
      </c>
      <c r="E28" s="6">
        <v>0.75</v>
      </c>
    </row>
    <row r="29" spans="2:6" x14ac:dyDescent="0.25">
      <c r="B29" t="s">
        <v>46</v>
      </c>
      <c r="C29" t="s">
        <v>48</v>
      </c>
      <c r="D29" t="s">
        <v>90</v>
      </c>
      <c r="E29" s="6">
        <v>0.75</v>
      </c>
    </row>
    <row r="30" spans="2:6" x14ac:dyDescent="0.25">
      <c r="B30" t="s">
        <v>46</v>
      </c>
      <c r="C30" t="s">
        <v>49</v>
      </c>
      <c r="D30" t="s">
        <v>92</v>
      </c>
      <c r="E30" s="6">
        <v>0.75</v>
      </c>
    </row>
    <row r="31" spans="2:6" x14ac:dyDescent="0.25">
      <c r="B31" t="s">
        <v>46</v>
      </c>
      <c r="C31" t="s">
        <v>50</v>
      </c>
      <c r="D31" t="s">
        <v>93</v>
      </c>
      <c r="E31" s="6">
        <v>0.75</v>
      </c>
    </row>
    <row r="32" spans="2:6" x14ac:dyDescent="0.25">
      <c r="B32" t="s">
        <v>107</v>
      </c>
      <c r="C32" t="s">
        <v>51</v>
      </c>
      <c r="D32" t="s">
        <v>94</v>
      </c>
      <c r="E32" s="6">
        <v>0.9</v>
      </c>
    </row>
    <row r="33" spans="2:6" x14ac:dyDescent="0.25">
      <c r="B33" t="s">
        <v>52</v>
      </c>
      <c r="C33" t="s">
        <v>53</v>
      </c>
      <c r="D33" t="s">
        <v>95</v>
      </c>
      <c r="E33" s="6">
        <v>0.75</v>
      </c>
    </row>
    <row r="34" spans="2:6" x14ac:dyDescent="0.25">
      <c r="B34" t="s">
        <v>52</v>
      </c>
      <c r="C34" t="s">
        <v>54</v>
      </c>
      <c r="D34" t="s">
        <v>96</v>
      </c>
      <c r="E34" s="6">
        <v>0.75</v>
      </c>
    </row>
    <row r="35" spans="2:6" x14ac:dyDescent="0.25">
      <c r="B35" t="s">
        <v>55</v>
      </c>
      <c r="C35" t="s">
        <v>56</v>
      </c>
      <c r="D35" t="s">
        <v>97</v>
      </c>
      <c r="E35" s="6">
        <v>0.75</v>
      </c>
    </row>
    <row r="36" spans="2:6" x14ac:dyDescent="0.25">
      <c r="B36" t="s">
        <v>55</v>
      </c>
      <c r="C36" t="s">
        <v>57</v>
      </c>
      <c r="D36" t="s">
        <v>98</v>
      </c>
      <c r="E36" s="6">
        <v>0.75</v>
      </c>
    </row>
    <row r="37" spans="2:6" x14ac:dyDescent="0.25">
      <c r="B37" t="s">
        <v>55</v>
      </c>
      <c r="C37" t="s">
        <v>58</v>
      </c>
      <c r="D37" t="s">
        <v>100</v>
      </c>
      <c r="E37" s="6">
        <v>0.75</v>
      </c>
    </row>
    <row r="38" spans="2:6" x14ac:dyDescent="0.25">
      <c r="B38" t="s">
        <v>59</v>
      </c>
      <c r="C38" t="s">
        <v>60</v>
      </c>
      <c r="D38" t="s">
        <v>101</v>
      </c>
      <c r="E38" s="6">
        <v>1</v>
      </c>
    </row>
    <row r="39" spans="2:6" x14ac:dyDescent="0.25">
      <c r="B39" t="s">
        <v>59</v>
      </c>
      <c r="C39" t="s">
        <v>61</v>
      </c>
      <c r="D39" t="s">
        <v>102</v>
      </c>
      <c r="E39" s="6">
        <v>1</v>
      </c>
    </row>
    <row r="40" spans="2:6" x14ac:dyDescent="0.25">
      <c r="B40" t="s">
        <v>59</v>
      </c>
      <c r="C40" t="s">
        <v>62</v>
      </c>
      <c r="D40" t="s">
        <v>103</v>
      </c>
      <c r="E40" s="6">
        <v>1</v>
      </c>
    </row>
    <row r="41" spans="2:6" x14ac:dyDescent="0.25">
      <c r="B41" t="s">
        <v>59</v>
      </c>
      <c r="C41" t="s">
        <v>63</v>
      </c>
      <c r="D41" t="s">
        <v>104</v>
      </c>
      <c r="E41" s="6">
        <v>0.75</v>
      </c>
    </row>
    <row r="42" spans="2:6" x14ac:dyDescent="0.25">
      <c r="B42" t="s">
        <v>59</v>
      </c>
      <c r="C42" t="s">
        <v>64</v>
      </c>
      <c r="D42" t="s">
        <v>99</v>
      </c>
      <c r="E42" s="6">
        <v>1</v>
      </c>
    </row>
    <row r="43" spans="2:6" x14ac:dyDescent="0.25">
      <c r="B43" t="s">
        <v>65</v>
      </c>
      <c r="C43" t="s">
        <v>66</v>
      </c>
      <c r="D43" t="s">
        <v>65</v>
      </c>
      <c r="E43" s="6">
        <v>0.75</v>
      </c>
      <c r="F43" t="s">
        <v>67</v>
      </c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3</vt:i4>
      </vt:variant>
      <vt:variant>
        <vt:lpstr>Named Ranges</vt:lpstr>
      </vt:variant>
      <vt:variant>
        <vt:i4>16</vt:i4>
      </vt:variant>
    </vt:vector>
  </HeadingPairs>
  <TitlesOfParts>
    <vt:vector size="19" baseType="lpstr">
      <vt:lpstr>Budget Spreadsheet</vt:lpstr>
      <vt:lpstr>Categories</vt:lpstr>
      <vt:lpstr>Expenditure</vt:lpstr>
      <vt:lpstr>Breeding</vt:lpstr>
      <vt:lpstr>Capital_expenditure</vt:lpstr>
      <vt:lpstr>Category</vt:lpstr>
      <vt:lpstr>Certification</vt:lpstr>
      <vt:lpstr>Consultancy</vt:lpstr>
      <vt:lpstr>Consumables</vt:lpstr>
      <vt:lpstr>Equipment</vt:lpstr>
      <vt:lpstr>Farmer_research</vt:lpstr>
      <vt:lpstr>Fencing</vt:lpstr>
      <vt:lpstr>Labour</vt:lpstr>
      <vt:lpstr>Monitoring</vt:lpstr>
      <vt:lpstr>New_Farm</vt:lpstr>
      <vt:lpstr>Other</vt:lpstr>
      <vt:lpstr>Plants</vt:lpstr>
      <vt:lpstr>Seed</vt:lpstr>
      <vt:lpstr>Testing</vt:lpstr>
    </vt:vector>
  </TitlesOfParts>
  <Company>Falkland Islands Government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Matt Davies (Head of Agriculture)</dc:creator>
  <cp:lastModifiedBy>Matt Davies (Head of Agriculture)</cp:lastModifiedBy>
  <cp:lastPrinted>2025-05-06T14:38:02Z</cp:lastPrinted>
  <dcterms:created xsi:type="dcterms:W3CDTF">2025-02-18T20:29:58Z</dcterms:created>
  <dcterms:modified xsi:type="dcterms:W3CDTF">2025-05-21T19:39:17Z</dcterms:modified>
</cp:coreProperties>
</file>